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" yWindow="0" windowWidth="12700" windowHeight="9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<sst xmlns="http://schemas.openxmlformats.org/spreadsheetml/2006/main" count="42" uniqueCount="42">
  <si>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For maximum drop (D) at a given lean angle (L)</t>
  </si>
  <si>
    <t>T</t>
  </si>
  <si>
    <t>R</t>
  </si>
  <si>
    <t>QR</t>
  </si>
  <si>
    <t>C</t>
  </si>
  <si>
    <t>P1</t>
  </si>
  <si>
    <t>P2</t>
  </si>
  <si>
    <t>wheel radius</t>
  </si>
  <si>
    <t>pedal axle shoulder to lowest point on the pedal, where it will hit the ground first, measured horizontally</t>
  </si>
  <si>
    <t>radius of the part of the pedal that wil hit the ground first</t>
  </si>
  <si>
    <t xml:space="preserve">T: </t>
  </si>
  <si>
    <t xml:space="preserve">R: </t>
  </si>
  <si>
    <t xml:space="preserve">QR: </t>
  </si>
  <si>
    <t xml:space="preserve">C: </t>
  </si>
  <si>
    <t xml:space="preserve">P1: </t>
  </si>
  <si>
    <t xml:space="preserve">P2: </t>
  </si>
  <si>
    <t xml:space="preserve">L: </t>
  </si>
  <si>
    <t>R2:</t>
  </si>
  <si>
    <t>B:</t>
  </si>
  <si>
    <t>D:</t>
  </si>
  <si>
    <t>W:</t>
  </si>
  <si>
    <t>(effective wheel radius at lean angle L)</t>
  </si>
  <si>
    <t>T/2:</t>
  </si>
  <si>
    <t>L (radians):</t>
  </si>
  <si>
    <t>cos(90-L):</t>
  </si>
  <si>
    <t>90-L:</t>
  </si>
  <si>
    <t>90-L (radians):</t>
  </si>
  <si>
    <t>R-(T/2):</t>
  </si>
  <si>
    <t>(T/2)/(cos(90-L)):</t>
  </si>
  <si>
    <t>B+C+P2:</t>
  </si>
  <si>
    <t>Read the drop D below. Theoretically, this is the drop that will result in pedal contact at the specified lean angle L.</t>
  </si>
  <si>
    <t>In the box below enter the following dimensions in mm and the lean angle (L) in degrees:</t>
  </si>
  <si>
    <t>Ignore the rest of these numbers.</t>
  </si>
  <si>
    <t>crank length, eg 170/172.5/175</t>
  </si>
  <si>
    <t xml:space="preserve">  This is the angle the bike makes with the ground - not the amount it leans.</t>
  </si>
  <si>
    <t>actual tire width</t>
  </si>
  <si>
    <t xml:space="preserve">Q for drive side, from centerline of bike (NOT Q/2!) </t>
  </si>
  <si>
    <t>Pedal P1s</t>
  </si>
  <si>
    <t>track</t>
  </si>
  <si>
    <t>touring</t>
  </si>
  <si>
    <t>rmx</t>
  </si>
  <si>
    <t>platform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</si>
</sst>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4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14"/>
      <name val="Geneva"/>
      <family val="0"/>
    </font>
    <font>
      <sz val="10"/>
      <name val="Geneva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right"/>
    </xf>
    <xf numFmtId="2" fontId="7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right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right"/>
    </xf>
    <xf numFmtId="0" fontId="8" fillId="0" borderId="6" xfId="0" applyFont="1" applyBorder="1" applyAlignment="1">
      <alignment horizontal="left"/>
    </xf>
    <xf numFmtId="0" fontId="8" fillId="0" borderId="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38"/>
  <sheetViews>
    <sheetView showGridLines="0" tabSelected="1" workbookViewId="0" topLeftCell="A1">
      <selection activeCell="D13" sqref="D13"/>
    </sheetView>
  </sheetViews>
  <sheetFormatPr defaultColWidth="11.00390625" defaultRowHeight="12"/>
  <cols>
    <col min="1" max="1" width="4.00390625" style="2" customWidth="1"/>
    <col min="2" max="2" width="4.50390625" style="2" customWidth="1"/>
    <col min="3" max="3" width="9.375" style="2" customWidth="1"/>
    <col min="4" max="16384" width="10.875" style="2" customWidth="1"/>
  </cols>
  <sheetData>
    <row r="2" s="1" customFormat="1" ht="18">
      <c r="B2" s="1" t="s">
        <v>0</v>
      </c>
    </row>
    <row r="4" s="10" customFormat="1" ht="12.75">
      <c r="B4" s="10" t="s">
        <v>31</v>
      </c>
    </row>
    <row r="5" s="10" customFormat="1" ht="12.75"/>
    <row r="6" spans="2:3" s="10" customFormat="1" ht="12.75">
      <c r="B6" s="10" t="s">
        <v>1</v>
      </c>
      <c r="C6" s="10" t="s">
        <v>35</v>
      </c>
    </row>
    <row r="7" spans="2:3" s="10" customFormat="1" ht="12.75">
      <c r="B7" s="10" t="s">
        <v>2</v>
      </c>
      <c r="C7" s="10" t="s">
        <v>7</v>
      </c>
    </row>
    <row r="8" spans="2:3" s="10" customFormat="1" ht="12.75">
      <c r="B8" s="10" t="s">
        <v>3</v>
      </c>
      <c r="C8" s="10" t="s">
        <v>36</v>
      </c>
    </row>
    <row r="9" spans="2:3" s="10" customFormat="1" ht="12.75">
      <c r="B9" s="10" t="s">
        <v>4</v>
      </c>
      <c r="C9" s="10" t="s">
        <v>33</v>
      </c>
    </row>
    <row r="10" spans="2:3" s="10" customFormat="1" ht="12.75">
      <c r="B10" s="10" t="s">
        <v>5</v>
      </c>
      <c r="C10" s="10" t="s">
        <v>8</v>
      </c>
    </row>
    <row r="11" spans="2:3" s="10" customFormat="1" ht="12.75">
      <c r="B11" s="10" t="s">
        <v>6</v>
      </c>
      <c r="C11" s="10" t="s">
        <v>9</v>
      </c>
    </row>
    <row r="13" spans="2:5" s="10" customFormat="1" ht="12.75">
      <c r="B13" s="11" t="s">
        <v>10</v>
      </c>
      <c r="C13" s="12">
        <v>27</v>
      </c>
      <c r="E13" s="10" t="s">
        <v>37</v>
      </c>
    </row>
    <row r="14" spans="2:6" s="10" customFormat="1" ht="12.75">
      <c r="B14" s="13" t="s">
        <v>11</v>
      </c>
      <c r="C14" s="14">
        <v>315</v>
      </c>
      <c r="E14" s="10" t="s">
        <v>41</v>
      </c>
      <c r="F14" s="10">
        <v>84</v>
      </c>
    </row>
    <row r="15" spans="2:6" s="10" customFormat="1" ht="12.75">
      <c r="B15" s="13" t="s">
        <v>12</v>
      </c>
      <c r="C15" s="14">
        <v>78</v>
      </c>
      <c r="E15" s="10" t="s">
        <v>38</v>
      </c>
      <c r="F15" s="10">
        <v>87</v>
      </c>
    </row>
    <row r="16" spans="2:6" s="10" customFormat="1" ht="12.75">
      <c r="B16" s="13" t="s">
        <v>13</v>
      </c>
      <c r="C16" s="14">
        <v>165</v>
      </c>
      <c r="E16" s="10" t="s">
        <v>39</v>
      </c>
      <c r="F16" s="10">
        <v>105</v>
      </c>
    </row>
    <row r="17" spans="2:6" s="10" customFormat="1" ht="12.75">
      <c r="B17" s="13" t="s">
        <v>14</v>
      </c>
      <c r="C17" s="14">
        <v>84</v>
      </c>
      <c r="E17" s="10" t="s">
        <v>40</v>
      </c>
      <c r="F17" s="10">
        <v>103</v>
      </c>
    </row>
    <row r="18" spans="2:3" s="10" customFormat="1" ht="12.75">
      <c r="B18" s="13" t="s">
        <v>15</v>
      </c>
      <c r="C18" s="14">
        <v>13</v>
      </c>
    </row>
    <row r="19" spans="2:4" s="10" customFormat="1" ht="12.75">
      <c r="B19" s="15" t="s">
        <v>16</v>
      </c>
      <c r="C19" s="16">
        <v>65</v>
      </c>
      <c r="D19" s="10" t="s">
        <v>34</v>
      </c>
    </row>
    <row r="20" s="10" customFormat="1" ht="12.75"/>
    <row r="21" s="10" customFormat="1" ht="12.75">
      <c r="B21" s="17" t="s">
        <v>30</v>
      </c>
    </row>
    <row r="23" spans="2:3" s="7" customFormat="1" ht="18">
      <c r="B23" s="8" t="s">
        <v>19</v>
      </c>
      <c r="C23" s="9">
        <f>(C28-D38)</f>
        <v>62.85376128488389</v>
      </c>
    </row>
    <row r="26" s="10" customFormat="1" ht="12.75">
      <c r="B26" s="10" t="s">
        <v>32</v>
      </c>
    </row>
    <row r="28" spans="2:4" ht="12.75">
      <c r="B28" s="3" t="s">
        <v>17</v>
      </c>
      <c r="C28" s="5">
        <f>(D37+D36)</f>
        <v>316.39560190599366</v>
      </c>
      <c r="D28" s="2" t="s">
        <v>21</v>
      </c>
    </row>
    <row r="29" spans="2:3" ht="12.75">
      <c r="B29" s="3" t="s">
        <v>20</v>
      </c>
      <c r="C29" s="2">
        <f>SUM(C15+C17)</f>
        <v>162</v>
      </c>
    </row>
    <row r="30" spans="2:3" ht="12.75">
      <c r="B30" s="3" t="s">
        <v>18</v>
      </c>
      <c r="C30" s="5">
        <f>(C29/TAN(D32))</f>
        <v>75.54184062110977</v>
      </c>
    </row>
    <row r="31" spans="2:4" ht="12.75">
      <c r="B31" s="2" t="s">
        <v>22</v>
      </c>
      <c r="D31" s="2">
        <f>(C13/2)</f>
        <v>13.5</v>
      </c>
    </row>
    <row r="32" spans="2:4" ht="12.75">
      <c r="B32" s="2" t="s">
        <v>23</v>
      </c>
      <c r="D32" s="6">
        <f>RADIANS(C19)</f>
        <v>1.1344640137963142</v>
      </c>
    </row>
    <row r="33" spans="2:4" ht="12.75">
      <c r="B33" s="4" t="s">
        <v>25</v>
      </c>
      <c r="D33" s="2">
        <f>(90-C19)</f>
        <v>25</v>
      </c>
    </row>
    <row r="34" spans="2:4" ht="12.75">
      <c r="B34" s="4" t="s">
        <v>26</v>
      </c>
      <c r="D34" s="6">
        <f>RADIANS(D33)</f>
        <v>0.4363323129985824</v>
      </c>
    </row>
    <row r="35" spans="2:4" ht="12.75">
      <c r="B35" s="4" t="s">
        <v>24</v>
      </c>
      <c r="D35" s="6">
        <f>(COS(D34))</f>
        <v>0.9063077870366499</v>
      </c>
    </row>
    <row r="36" spans="2:4" ht="12.75">
      <c r="B36" s="4" t="s">
        <v>27</v>
      </c>
      <c r="D36" s="2">
        <f>(C14-D31)</f>
        <v>301.5</v>
      </c>
    </row>
    <row r="37" spans="2:4" ht="12.75">
      <c r="B37" s="4" t="s">
        <v>28</v>
      </c>
      <c r="D37" s="6">
        <f>(D31/D35)</f>
        <v>14.895601905993638</v>
      </c>
    </row>
    <row r="38" spans="2:4" ht="12.75">
      <c r="B38" s="4" t="s">
        <v>29</v>
      </c>
      <c r="D38" s="5">
        <f>(C30+C16+C18)</f>
        <v>253.54184062110977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Monty Haul</dc:creator>
  <cp:keywords/>
  <dc:description/>
  <cp:lastModifiedBy>Arnold Schwein</cp:lastModifiedBy>
  <cp:lastPrinted>2002-03-12T20:33:41Z</cp:lastPrinted>
  <dcterms:created xsi:type="dcterms:W3CDTF">2002-02-22T22:06:57Z</dcterms:created>
  <cp:category/>
  <cp:version/>
  <cp:contentType/>
  <cp:contentStatus/>
</cp:coreProperties>
</file>